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'Лист1'!$C$2:$K$92</definedName>
  </definedNames>
  <calcPr fullCalcOnLoad="1"/>
</workbook>
</file>

<file path=xl/sharedStrings.xml><?xml version="1.0" encoding="utf-8"?>
<sst xmlns="http://schemas.openxmlformats.org/spreadsheetml/2006/main" count="157" uniqueCount="106">
  <si>
    <t>к решению Муниципального Совета внутригородкого Муниципального образования Санкт-Петербурга муниципальный округ Полюстрово</t>
  </si>
  <si>
    <t>ОТЧЕТ ОБ ИСПОЛНЕНИИ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</si>
  <si>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</si>
  <si>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</si>
  <si>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Код</t>
  </si>
  <si>
    <t>Наименование источников доходов</t>
  </si>
  <si>
    <t>Администра</t>
  </si>
  <si>
    <t>Код источников доходов</t>
  </si>
  <si>
    <t>План</t>
  </si>
  <si>
    <t>Факт</t>
  </si>
  <si>
    <t>% исп.</t>
  </si>
  <si>
    <t>тора</t>
  </si>
  <si>
    <t>000</t>
  </si>
  <si>
    <t>1 00 00000 00 0000 000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</si>
  <si>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</si>
  <si>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</si>
  <si>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</si>
  <si>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</si>
  <si>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</si>
  <si>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</si>
  <si>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</si>
  <si>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 на имущество  физических  лиц</t>
  </si>
  <si>
    <t>182</t>
  </si>
  <si>
    <t>1 06 01000 00 0000 110</t>
  </si>
  <si>
    <t xml:space="preserve">Налог на имущество  физических  лиц, взимаемый по ставкам, применяемым 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</si>
  <si>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1 06 01010 03 0000 110</t>
  </si>
  <si>
    <t>ЗАДОЛЖЕННОСТЬ 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</si>
  <si>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</si>
  <si>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</si>
  <si>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</si>
  <si>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Налог с имущества, переходящего в порядке  наследования или  дарения</t>
  </si>
  <si>
    <t>1 09 04040 01 0000 110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</si>
  <si>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</si>
  <si>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</si>
  <si>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и компенсации затрат государства </t>
  </si>
  <si>
    <t>1 13 03000 00 0000 130</t>
  </si>
  <si>
    <t xml:space="preserve"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</si>
  <si>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1 13 03030 03 0000 130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</si>
  <si>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</si>
  <si>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1 13 03030 03 0100 130</t>
  </si>
  <si>
    <t>ШТРАФЫ, САНКЦИИ, ВОЗМЕЩЕНИЕ УЩЕРБА</t>
  </si>
  <si>
    <t>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</si>
  <si>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</si>
  <si>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</si>
  <si>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</si>
  <si>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1 16 90000 00 0000 140</t>
  </si>
  <si>
    <t xml:space="preserve"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 Москвы и Санкт-Петербурга </t>
  </si>
  <si>
    <t>1 16 90030 03 0000 140</t>
  </si>
  <si>
    <t>Штрафы за административные правонарушения в сфере благоустройства, предусмотренные законом Санкт-Петербурга «Об административных правонарушениях в сфере благоустройства  в Санкт-Петербурге»</t>
  </si>
  <si>
    <t>1 16 90030 03 0100 140</t>
  </si>
  <si>
    <t>Штрафы за нарушения правил торговли, предусмотренные законом Санкт-Петербурга «Об административной ответственности за продажу товаров в неустановленных местах»</t>
  </si>
  <si>
    <t>1 16 90030 03 0200 140</t>
  </si>
  <si>
    <t>2 00 00000 00 0000 000</t>
  </si>
  <si>
    <t xml:space="preserve"> 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</si>
  <si>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</si>
  <si>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</si>
  <si>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</si>
  <si>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</si>
  <si>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2 02 02999  00 0000 151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</si>
  <si>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</si>
  <si>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</si>
  <si>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2 02 02999  03 0000 151</t>
  </si>
  <si>
    <t>Субвенции бюджетам субъектов Российской Федерации и муниципальных образований</t>
  </si>
  <si>
    <t>2 02 03000 00 0000 151</t>
  </si>
  <si>
    <t>932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</si>
  <si>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 по организации и осуществлению деятельности по опеке и попечительству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</si>
  <si>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</si>
  <si>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</si>
  <si>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</si>
  <si>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</si>
  <si>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</si>
  <si>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</si>
  <si>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</si>
  <si>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</si>
  <si>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</si>
  <si>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2 02 03027 03 0100 151</t>
  </si>
  <si>
    <t>Субвенции бюджетам внутригородских муниципальных образований  Санкт-Петербурга на выплату вознаграждения,
причитающегося приемному родителю</t>
  </si>
  <si>
    <t>2 02 03027 03 0200 151</t>
  </si>
  <si>
    <t xml:space="preserve">     ИТОГО ДОХОДОВ</t>
  </si>
  <si>
    <t>ЗА 2011 ГОД</t>
  </si>
  <si>
    <t>НАЛОГОВЫЕ И НЕНАЛОГОВЫЕ ДОХОДЫ</t>
  </si>
  <si>
    <t>1 05 01010 00 0000 110</t>
  </si>
  <si>
    <t>1 05 01011 01 0000 110</t>
  </si>
  <si>
    <t>1 05 01012 01 0000 110</t>
  </si>
  <si>
    <t>1 05 01020 00 0000 110</t>
  </si>
  <si>
    <t>1 05 01021 01 0000 110</t>
  </si>
  <si>
    <t>1 05 01022 01 0000 110</t>
  </si>
  <si>
    <t>Минимальный налог, зачисляемый в бюджеты субъектов Российской Федерации</t>
  </si>
  <si>
    <t>1 05 01050 01 0000 110</t>
  </si>
  <si>
    <t>Единый налог на вмененный доход для отдельных видов деятельности</t>
  </si>
  <si>
    <t>1 05 02000 00 0000 110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</si>
  <si>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</si>
  <si>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</si>
  <si>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</si>
  <si>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НАЛОГИ НА ИМУЩЕСТВО</t>
  </si>
  <si>
    <t>Субвенции бюджетам внутригородских муниципальных образований  Санкт-Петербурга на выплату вознаграждения приемным родителям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</si>
  <si>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выплату вознаграждения приемным родителям</t>
  </si>
  <si>
    <t>Субвенции бюджетам муниципальных образований на содержание ребенка в семье опекуна и приемной семье, а также на выплату вознаграждения приемным родителям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</si>
  <si>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</si>
  <si>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</si>
  <si>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r>
      <t xml:space="preserve">                                                                                                   ПО ДОХОДАМ                                                                                  </t>
    </r>
    <r>
      <rPr>
        <sz val="15"/>
        <rFont val="Times New Roman"/>
        <family val="1"/>
      </rPr>
      <t xml:space="preserve"> тыс. руб.</t>
    </r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</si>
  <si>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</si>
  <si>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</si>
  <si>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БЕЗВОЗМЕЗДНЫЕ ПОСТУПЛЕНИЯ  </t>
  </si>
  <si>
    <t>Приложение 1</t>
  </si>
  <si>
    <t xml:space="preserve"> от 14.03.2012 № 172 «Об утверждении отчета об исполнении местного бюджета внутригородского Муниципального образования Санкт-Петербурга муниципальный округ Полюстрово за 2011год»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</si>
</sst>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1" fontId="5" fillId="0" borderId="18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164" fontId="5" fillId="0" borderId="19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1" fontId="6" fillId="0" borderId="18" xfId="0" applyNumberFormat="1" applyFont="1" applyBorder="1" applyAlignment="1">
      <alignment horizontal="center" vertical="top" wrapText="1"/>
    </xf>
    <xf numFmtId="0" fontId="8" fillId="0" borderId="18" xfId="52" applyFont="1" applyFill="1" applyBorder="1" applyAlignment="1">
      <alignment vertical="top" wrapText="1"/>
      <protection/>
    </xf>
    <xf numFmtId="49" fontId="8" fillId="0" borderId="19" xfId="52" applyNumberFormat="1" applyFont="1" applyFill="1" applyBorder="1" applyAlignment="1">
      <alignment horizontal="center" vertical="top" wrapText="1"/>
      <protection/>
    </xf>
    <xf numFmtId="0" fontId="8" fillId="0" borderId="19" xfId="52" applyFont="1" applyFill="1" applyBorder="1" applyAlignment="1">
      <alignment horizontal="center" vertical="top" wrapText="1"/>
      <protection/>
    </xf>
    <xf numFmtId="164" fontId="5" fillId="0" borderId="16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0" fontId="8" fillId="0" borderId="15" xfId="52" applyFont="1" applyFill="1" applyBorder="1" applyAlignment="1">
      <alignment vertical="top" wrapText="1"/>
      <protection/>
    </xf>
    <xf numFmtId="49" fontId="8" fillId="0" borderId="16" xfId="52" applyNumberFormat="1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164" fontId="5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vertical="top" wrapText="1"/>
    </xf>
    <xf numFmtId="49" fontId="8" fillId="0" borderId="2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5" fillId="0" borderId="18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164" fontId="0" fillId="0" borderId="0" xfId="0" applyNumberFormat="1" applyFont="1" applyAlignment="1">
      <alignment/>
    </xf>
    <xf numFmtId="164" fontId="5" fillId="0" borderId="18" xfId="0" applyNumberFormat="1" applyFont="1" applyBorder="1" applyAlignment="1">
      <alignment horizontal="center" vertical="top" wrapText="1"/>
    </xf>
    <xf numFmtId="164" fontId="6" fillId="0" borderId="25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horizontal="center" vertical="top" wrapText="1"/>
    </xf>
    <xf numFmtId="164" fontId="6" fillId="0" borderId="26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vertical="top" wrapText="1"/>
    </xf>
    <xf numFmtId="164" fontId="10" fillId="0" borderId="18" xfId="0" applyNumberFormat="1" applyFont="1" applyBorder="1" applyAlignment="1">
      <alignment horizontal="center" vertical="top" wrapText="1"/>
    </xf>
    <xf numFmtId="164" fontId="10" fillId="0" borderId="16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1" fontId="5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1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108"/>
  <sheetViews>
    <sheetView tabSelected="1" zoomScale="75" zoomScaleNormal="75" zoomScalePageLayoutView="0" workbookViewId="0" topLeftCell="C3">
      <selection activeCell="C11" sqref="C11:L11"/>
    </sheetView>
  </sheetViews>
  <sheetFormatPr defaultColWidth="9.00390625" defaultRowHeight="12.75"/>
  <cols>
    <col min="1" max="1" width="9.125" style="61" customWidth="1"/>
    <col min="2" max="2" width="8.875" style="61" customWidth="1"/>
    <col min="3" max="3" width="0.12890625" style="61" customWidth="1"/>
    <col min="4" max="4" width="0" style="61" hidden="1" customWidth="1"/>
    <col min="5" max="5" width="55.25390625" style="61" customWidth="1"/>
    <col min="6" max="6" width="10.25390625" style="61" customWidth="1"/>
    <col min="7" max="7" width="30.375" style="61" customWidth="1"/>
    <col min="8" max="8" width="28.00390625" style="61" customWidth="1"/>
    <col min="9" max="9" width="24.625" style="61" customWidth="1"/>
    <col min="10" max="10" width="21.625" style="61" customWidth="1"/>
    <col min="11" max="12" width="0" style="61" hidden="1" customWidth="1"/>
    <col min="13" max="16384" width="9.125" style="61" customWidth="1"/>
  </cols>
  <sheetData>
    <row r="1" spans="3:11" ht="19.5" hidden="1">
      <c r="C1" s="1"/>
      <c r="F1" s="101"/>
      <c r="G1" s="101"/>
      <c r="H1" s="101"/>
      <c r="I1" s="101"/>
      <c r="J1" s="101"/>
      <c r="K1" s="101"/>
    </row>
    <row r="2" spans="3:11" ht="12.75" hidden="1">
      <c r="C2" s="2"/>
      <c r="F2" s="101"/>
      <c r="G2" s="101"/>
      <c r="H2" s="101"/>
      <c r="I2" s="101"/>
      <c r="J2" s="101"/>
      <c r="K2" s="101"/>
    </row>
    <row r="3" ht="3" customHeight="1">
      <c r="C3" s="2"/>
    </row>
    <row r="4" spans="3:11" ht="12.75" hidden="1">
      <c r="C4" s="2"/>
      <c r="K4" s="2"/>
    </row>
    <row r="5" spans="3:11" ht="12.75" hidden="1">
      <c r="C5" s="2"/>
      <c r="F5" s="62"/>
      <c r="G5" s="62"/>
      <c r="H5" s="62"/>
      <c r="I5" s="62"/>
      <c r="J5" s="62"/>
      <c r="K5" s="2"/>
    </row>
    <row r="6" spans="3:11" ht="12.75">
      <c r="C6" s="2"/>
      <c r="F6" s="62"/>
      <c r="G6" s="62"/>
      <c r="H6" s="62"/>
      <c r="I6" s="62"/>
      <c r="J6" s="62"/>
      <c r="K6" s="2"/>
    </row>
    <row r="7" spans="3:11" ht="12.75">
      <c r="C7" s="2"/>
      <c r="F7" s="62"/>
      <c r="G7" s="62"/>
      <c r="H7" s="62"/>
      <c r="I7" s="62"/>
      <c r="J7" s="62"/>
      <c r="K7" s="2"/>
    </row>
    <row r="8" spans="3:12" ht="12.75">
      <c r="C8" s="102" t="s">
        <v>104</v>
      </c>
      <c r="D8" s="102"/>
      <c r="E8" s="102"/>
      <c r="F8" s="102"/>
      <c r="G8" s="102"/>
      <c r="H8" s="102"/>
      <c r="I8" s="102"/>
      <c r="J8" s="102"/>
      <c r="K8" s="102"/>
      <c r="L8" s="102"/>
    </row>
    <row r="9" spans="3:12" ht="12.75">
      <c r="C9" s="102" t="s">
        <v>0</v>
      </c>
      <c r="D9" s="102"/>
      <c r="E9" s="102"/>
      <c r="F9" s="102"/>
      <c r="G9" s="102"/>
      <c r="H9" s="102"/>
      <c r="I9" s="102"/>
      <c r="J9" s="102"/>
      <c r="K9" s="102"/>
      <c r="L9" s="102"/>
    </row>
    <row r="10" spans="3:12" ht="12.75">
      <c r="C10" s="102" t="s">
        <v>105</v>
      </c>
      <c r="D10" s="102"/>
      <c r="E10" s="102"/>
      <c r="F10" s="102"/>
      <c r="G10" s="102"/>
      <c r="H10" s="102"/>
      <c r="I10" s="102"/>
      <c r="J10" s="102"/>
      <c r="K10" s="102"/>
      <c r="L10" s="102"/>
    </row>
    <row r="11" spans="3:12" ht="12.75"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ht="12.75">
      <c r="C12" s="2"/>
    </row>
    <row r="13" spans="3:11" ht="12.75" hidden="1">
      <c r="C13" s="2"/>
      <c r="F13" s="62"/>
      <c r="G13" s="62"/>
      <c r="H13" s="62"/>
      <c r="I13" s="62"/>
      <c r="J13" s="62"/>
      <c r="K13" s="62"/>
    </row>
    <row r="14" spans="3:11" ht="12.75" hidden="1">
      <c r="C14" s="2"/>
      <c r="F14" s="62"/>
      <c r="G14" s="62"/>
      <c r="H14" s="62"/>
      <c r="I14" s="62"/>
      <c r="J14" s="62"/>
      <c r="K14" s="62"/>
    </row>
    <row r="15" spans="3:11" ht="12.75" hidden="1">
      <c r="C15" s="2"/>
      <c r="F15" s="62"/>
      <c r="G15" s="62"/>
      <c r="H15" s="62"/>
      <c r="I15" s="62"/>
      <c r="J15" s="62"/>
      <c r="K15" s="62"/>
    </row>
    <row r="16" spans="3:11" ht="12.75" hidden="1">
      <c r="C16" s="2"/>
      <c r="F16" s="103"/>
      <c r="G16" s="103"/>
      <c r="H16" s="103"/>
      <c r="I16" s="103"/>
      <c r="J16" s="103"/>
      <c r="K16" s="103"/>
    </row>
    <row r="17" spans="3:11" ht="12.75" hidden="1">
      <c r="C17" s="2"/>
      <c r="F17" s="103"/>
      <c r="G17" s="103"/>
      <c r="H17" s="103"/>
      <c r="I17" s="103"/>
      <c r="J17" s="103"/>
      <c r="K17" s="103"/>
    </row>
    <row r="18" spans="3:11" ht="12.75" hidden="1">
      <c r="C18" s="2"/>
      <c r="F18" s="103"/>
      <c r="G18" s="103"/>
      <c r="H18" s="103"/>
      <c r="I18" s="103"/>
      <c r="J18" s="103"/>
      <c r="K18" s="103"/>
    </row>
    <row r="19" spans="3:11" ht="12.75" hidden="1">
      <c r="C19" s="3"/>
      <c r="K19" s="3"/>
    </row>
    <row r="20" ht="12.75" customHeight="1" hidden="1">
      <c r="C20" s="1"/>
    </row>
    <row r="21" ht="19.5" hidden="1">
      <c r="C21" s="1"/>
    </row>
    <row r="22" spans="3:11" ht="23.25" customHeight="1">
      <c r="C22" s="104" t="s">
        <v>1</v>
      </c>
      <c r="D22" s="104"/>
      <c r="E22" s="104"/>
      <c r="F22" s="104"/>
      <c r="G22" s="104"/>
      <c r="H22" s="104"/>
      <c r="I22" s="104"/>
      <c r="J22" s="104"/>
      <c r="K22" s="104"/>
    </row>
    <row r="23" spans="3:11" ht="23.25" customHeight="1">
      <c r="C23" s="104" t="s">
        <v>2</v>
      </c>
      <c r="D23" s="104"/>
      <c r="E23" s="104"/>
      <c r="F23" s="104"/>
      <c r="G23" s="104"/>
      <c r="H23" s="104"/>
      <c r="I23" s="104"/>
      <c r="J23" s="104"/>
      <c r="K23" s="104"/>
    </row>
    <row r="24" spans="3:11" ht="24" customHeight="1">
      <c r="C24" s="104" t="s">
        <v>3</v>
      </c>
      <c r="D24" s="104"/>
      <c r="E24" s="104"/>
      <c r="F24" s="104"/>
      <c r="G24" s="104"/>
      <c r="H24" s="104"/>
      <c r="I24" s="104"/>
      <c r="J24" s="104"/>
      <c r="K24" s="104"/>
    </row>
    <row r="25" spans="3:11" ht="26.25" customHeight="1">
      <c r="C25" s="104" t="s">
        <v>79</v>
      </c>
      <c r="D25" s="104"/>
      <c r="E25" s="104"/>
      <c r="F25" s="104"/>
      <c r="G25" s="104"/>
      <c r="H25" s="104"/>
      <c r="I25" s="104"/>
      <c r="J25" s="104"/>
      <c r="K25" s="104"/>
    </row>
    <row r="26" spans="3:11" ht="23.25" customHeight="1">
      <c r="C26" s="105" t="s">
        <v>100</v>
      </c>
      <c r="D26" s="105"/>
      <c r="E26" s="105"/>
      <c r="F26" s="105"/>
      <c r="G26" s="105"/>
      <c r="H26" s="105"/>
      <c r="I26" s="105"/>
      <c r="J26" s="105"/>
      <c r="K26" s="105"/>
    </row>
    <row r="27" spans="3:12" ht="15.75" customHeight="1">
      <c r="C27" s="106"/>
      <c r="D27" s="106"/>
      <c r="E27" s="106"/>
      <c r="F27" s="5" t="s">
        <v>4</v>
      </c>
      <c r="G27" s="5"/>
      <c r="H27" s="5"/>
      <c r="I27" s="6"/>
      <c r="J27" s="4"/>
      <c r="K27" s="7"/>
      <c r="L27" s="107"/>
    </row>
    <row r="28" spans="3:12" ht="31.5" customHeight="1">
      <c r="C28" s="108" t="s">
        <v>5</v>
      </c>
      <c r="D28" s="108"/>
      <c r="E28" s="108"/>
      <c r="F28" s="10" t="s">
        <v>6</v>
      </c>
      <c r="G28" s="10" t="s">
        <v>7</v>
      </c>
      <c r="H28" s="10" t="s">
        <v>8</v>
      </c>
      <c r="I28" s="7" t="s">
        <v>9</v>
      </c>
      <c r="J28" s="9" t="s">
        <v>10</v>
      </c>
      <c r="K28" s="63"/>
      <c r="L28" s="107"/>
    </row>
    <row r="29" spans="3:12" ht="16.5" customHeight="1">
      <c r="C29" s="109"/>
      <c r="D29" s="109"/>
      <c r="E29" s="109"/>
      <c r="F29" s="10" t="s">
        <v>11</v>
      </c>
      <c r="G29" s="11"/>
      <c r="H29" s="64"/>
      <c r="I29" s="65"/>
      <c r="J29" s="12"/>
      <c r="K29" s="63"/>
      <c r="L29" s="8"/>
    </row>
    <row r="30" spans="3:12" ht="16.5" customHeight="1">
      <c r="C30" s="111"/>
      <c r="D30" s="111"/>
      <c r="E30" s="111"/>
      <c r="F30" s="14"/>
      <c r="G30" s="15"/>
      <c r="H30" s="15"/>
      <c r="I30" s="16"/>
      <c r="J30" s="13"/>
      <c r="K30" s="63"/>
      <c r="L30" s="8"/>
    </row>
    <row r="31" spans="3:12" ht="12" customHeight="1">
      <c r="C31" s="112"/>
      <c r="D31" s="112"/>
      <c r="E31" s="112"/>
      <c r="F31" s="18"/>
      <c r="G31" s="18"/>
      <c r="H31" s="18"/>
      <c r="I31" s="19"/>
      <c r="J31" s="17"/>
      <c r="K31" s="63"/>
      <c r="L31" s="107"/>
    </row>
    <row r="32" spans="3:12" ht="18" customHeight="1">
      <c r="C32" s="113" t="s">
        <v>80</v>
      </c>
      <c r="D32" s="113"/>
      <c r="E32" s="113"/>
      <c r="F32" s="66" t="s">
        <v>12</v>
      </c>
      <c r="G32" s="18" t="s">
        <v>13</v>
      </c>
      <c r="H32" s="87">
        <f>H34+H47+H57+H60+H65</f>
        <v>45497.399999999994</v>
      </c>
      <c r="I32" s="87">
        <f>I34+I47+I57+I60+I65</f>
        <v>64899.40000000001</v>
      </c>
      <c r="J32" s="87">
        <f>I32/H32*100</f>
        <v>142.64419505290417</v>
      </c>
      <c r="K32" s="63"/>
      <c r="L32" s="107"/>
    </row>
    <row r="33" spans="3:12" ht="10.5" customHeight="1">
      <c r="C33" s="114"/>
      <c r="D33" s="114"/>
      <c r="E33" s="114"/>
      <c r="F33" s="67"/>
      <c r="G33" s="68"/>
      <c r="H33" s="20"/>
      <c r="I33" s="21"/>
      <c r="J33" s="88"/>
      <c r="K33" s="63"/>
      <c r="L33" s="107"/>
    </row>
    <row r="34" spans="3:12" ht="31.5" customHeight="1" thickBot="1">
      <c r="C34" s="115"/>
      <c r="D34" s="115"/>
      <c r="E34" s="69" t="s">
        <v>14</v>
      </c>
      <c r="F34" s="22" t="s">
        <v>12</v>
      </c>
      <c r="G34" s="23" t="s">
        <v>15</v>
      </c>
      <c r="H34" s="20">
        <f>H35+H44</f>
        <v>42745.299999999996</v>
      </c>
      <c r="I34" s="20">
        <f>I35+I44</f>
        <v>60391.3</v>
      </c>
      <c r="J34" s="24">
        <f>I34/H34*100</f>
        <v>141.28173155879128</v>
      </c>
      <c r="K34" s="63"/>
      <c r="L34" s="8"/>
    </row>
    <row r="35" spans="3:12" ht="29.25" customHeight="1" thickBot="1">
      <c r="C35" s="116"/>
      <c r="D35" s="116"/>
      <c r="E35" s="117" t="s">
        <v>16</v>
      </c>
      <c r="F35" s="118">
        <v>182</v>
      </c>
      <c r="G35" s="118" t="s">
        <v>17</v>
      </c>
      <c r="H35" s="110">
        <f>H37+H40+H43</f>
        <v>35353.2</v>
      </c>
      <c r="I35" s="110">
        <f>I37+I40+I43</f>
        <v>51524.700000000004</v>
      </c>
      <c r="J35" s="26">
        <f>I35/H35*100</f>
        <v>145.74267675910528</v>
      </c>
      <c r="K35" s="63"/>
      <c r="L35" s="107"/>
    </row>
    <row r="36" spans="3:12" ht="10.5" customHeight="1" thickBot="1">
      <c r="C36" s="116"/>
      <c r="D36" s="116"/>
      <c r="E36" s="117"/>
      <c r="F36" s="118"/>
      <c r="G36" s="118"/>
      <c r="H36" s="110"/>
      <c r="I36" s="110"/>
      <c r="J36" s="89"/>
      <c r="K36" s="63"/>
      <c r="L36" s="107"/>
    </row>
    <row r="37" spans="3:12" ht="41.25" customHeight="1" thickBot="1">
      <c r="C37" s="116"/>
      <c r="D37" s="116"/>
      <c r="E37" s="70" t="s">
        <v>18</v>
      </c>
      <c r="F37" s="27">
        <v>182</v>
      </c>
      <c r="G37" s="27" t="s">
        <v>81</v>
      </c>
      <c r="H37" s="59">
        <f>H38+H39</f>
        <v>30401.2</v>
      </c>
      <c r="I37" s="59">
        <f>I38+I39</f>
        <v>44075.600000000006</v>
      </c>
      <c r="J37" s="24">
        <f>I37/H37*100</f>
        <v>144.97980342881203</v>
      </c>
      <c r="K37" s="63"/>
      <c r="L37" s="8"/>
    </row>
    <row r="38" spans="3:12" ht="40.5" customHeight="1" thickBot="1">
      <c r="C38" s="58"/>
      <c r="D38" s="58"/>
      <c r="E38" s="70" t="s">
        <v>18</v>
      </c>
      <c r="F38" s="27">
        <v>182</v>
      </c>
      <c r="G38" s="27" t="s">
        <v>82</v>
      </c>
      <c r="H38" s="59">
        <v>20750.2</v>
      </c>
      <c r="I38" s="71">
        <v>33521.8</v>
      </c>
      <c r="J38" s="29">
        <f>I38/H38*100</f>
        <v>161.54928627193956</v>
      </c>
      <c r="K38" s="63"/>
      <c r="L38" s="8"/>
    </row>
    <row r="39" spans="3:12" ht="54.75" customHeight="1" thickBot="1">
      <c r="C39" s="58"/>
      <c r="D39" s="58"/>
      <c r="E39" s="70" t="s">
        <v>101</v>
      </c>
      <c r="F39" s="27">
        <v>182</v>
      </c>
      <c r="G39" s="27" t="s">
        <v>83</v>
      </c>
      <c r="H39" s="59">
        <v>9651</v>
      </c>
      <c r="I39" s="71">
        <v>10553.8</v>
      </c>
      <c r="J39" s="29">
        <f>I39/H39*100</f>
        <v>109.35447103927054</v>
      </c>
      <c r="K39" s="63"/>
      <c r="L39" s="8"/>
    </row>
    <row r="40" spans="3:12" ht="56.25" customHeight="1" thickBot="1">
      <c r="C40" s="116"/>
      <c r="D40" s="116"/>
      <c r="E40" s="28" t="s">
        <v>19</v>
      </c>
      <c r="F40" s="30">
        <v>182</v>
      </c>
      <c r="G40" s="30" t="s">
        <v>84</v>
      </c>
      <c r="H40" s="31">
        <f>H41+H42</f>
        <v>4919</v>
      </c>
      <c r="I40" s="31">
        <f>I41+I42</f>
        <v>7266.1</v>
      </c>
      <c r="J40" s="29">
        <f aca="true" t="shared" si="0" ref="J40:J60">I40/H40*100</f>
        <v>147.71498272006508</v>
      </c>
      <c r="K40" s="63"/>
      <c r="L40" s="8"/>
    </row>
    <row r="41" spans="3:12" ht="50.25" customHeight="1" thickBot="1">
      <c r="C41" s="58"/>
      <c r="D41" s="58"/>
      <c r="E41" s="28" t="s">
        <v>19</v>
      </c>
      <c r="F41" s="30">
        <v>182</v>
      </c>
      <c r="G41" s="30" t="s">
        <v>85</v>
      </c>
      <c r="H41" s="31">
        <v>2600</v>
      </c>
      <c r="I41" s="32">
        <v>4376.3</v>
      </c>
      <c r="J41" s="29">
        <f t="shared" si="0"/>
        <v>168.31923076923076</v>
      </c>
      <c r="K41" s="63"/>
      <c r="L41" s="8"/>
    </row>
    <row r="42" spans="3:12" ht="67.5" customHeight="1" thickBot="1">
      <c r="C42" s="58"/>
      <c r="D42" s="58"/>
      <c r="E42" s="28" t="s">
        <v>102</v>
      </c>
      <c r="F42" s="30">
        <v>182</v>
      </c>
      <c r="G42" s="30" t="s">
        <v>86</v>
      </c>
      <c r="H42" s="31">
        <v>2319</v>
      </c>
      <c r="I42" s="32">
        <v>2889.8</v>
      </c>
      <c r="J42" s="29">
        <f t="shared" si="0"/>
        <v>124.61405778352739</v>
      </c>
      <c r="K42" s="63"/>
      <c r="L42" s="8"/>
    </row>
    <row r="43" spans="3:12" ht="42.75" customHeight="1" thickBot="1">
      <c r="C43" s="58"/>
      <c r="D43" s="58"/>
      <c r="E43" s="28" t="s">
        <v>87</v>
      </c>
      <c r="F43" s="30">
        <v>182</v>
      </c>
      <c r="G43" s="30" t="s">
        <v>88</v>
      </c>
      <c r="H43" s="31">
        <v>33</v>
      </c>
      <c r="I43" s="32">
        <v>183</v>
      </c>
      <c r="J43" s="29">
        <f t="shared" si="0"/>
        <v>554.5454545454546</v>
      </c>
      <c r="K43" s="63"/>
      <c r="L43" s="8"/>
    </row>
    <row r="44" spans="3:12" ht="42.75" customHeight="1" thickBot="1">
      <c r="C44" s="58"/>
      <c r="D44" s="58"/>
      <c r="E44" s="28" t="s">
        <v>89</v>
      </c>
      <c r="F44" s="30">
        <v>182</v>
      </c>
      <c r="G44" s="30" t="s">
        <v>90</v>
      </c>
      <c r="H44" s="31">
        <f>H45+H46</f>
        <v>7392.1</v>
      </c>
      <c r="I44" s="32">
        <f>I45+I46</f>
        <v>8866.6</v>
      </c>
      <c r="J44" s="29">
        <f t="shared" si="0"/>
        <v>119.94697041436129</v>
      </c>
      <c r="K44" s="63"/>
      <c r="L44" s="8"/>
    </row>
    <row r="45" spans="3:12" ht="42.75" customHeight="1" thickBot="1">
      <c r="C45" s="58"/>
      <c r="D45" s="58"/>
      <c r="E45" s="28" t="s">
        <v>89</v>
      </c>
      <c r="F45" s="30">
        <v>182</v>
      </c>
      <c r="G45" s="30" t="s">
        <v>91</v>
      </c>
      <c r="H45" s="31">
        <v>5292.1</v>
      </c>
      <c r="I45" s="32">
        <v>6752.3</v>
      </c>
      <c r="J45" s="29">
        <f t="shared" si="0"/>
        <v>127.59207120046862</v>
      </c>
      <c r="K45" s="63"/>
      <c r="L45" s="8"/>
    </row>
    <row r="46" spans="3:12" ht="49.5" customHeight="1" thickBot="1">
      <c r="C46" s="58"/>
      <c r="D46" s="58"/>
      <c r="E46" s="28" t="s">
        <v>92</v>
      </c>
      <c r="F46" s="30">
        <v>182</v>
      </c>
      <c r="G46" s="30" t="s">
        <v>93</v>
      </c>
      <c r="H46" s="31">
        <v>2100</v>
      </c>
      <c r="I46" s="32">
        <v>2114.3</v>
      </c>
      <c r="J46" s="29">
        <f t="shared" si="0"/>
        <v>100.68095238095238</v>
      </c>
      <c r="K46" s="63"/>
      <c r="L46" s="8"/>
    </row>
    <row r="47" spans="3:12" ht="24.75" customHeight="1" thickBot="1">
      <c r="C47" s="116"/>
      <c r="D47" s="116"/>
      <c r="E47" s="28" t="s">
        <v>94</v>
      </c>
      <c r="F47" s="33" t="s">
        <v>12</v>
      </c>
      <c r="G47" s="30" t="s">
        <v>20</v>
      </c>
      <c r="H47" s="72">
        <f>H48</f>
        <v>1000</v>
      </c>
      <c r="I47" s="34">
        <f>I48</f>
        <v>1149.3</v>
      </c>
      <c r="J47" s="35">
        <f t="shared" si="0"/>
        <v>114.92999999999999</v>
      </c>
      <c r="K47" s="63"/>
      <c r="L47" s="8"/>
    </row>
    <row r="48" spans="3:12" ht="24.75" customHeight="1">
      <c r="C48" s="116"/>
      <c r="D48" s="116"/>
      <c r="E48" s="28" t="s">
        <v>21</v>
      </c>
      <c r="F48" s="33" t="s">
        <v>22</v>
      </c>
      <c r="G48" s="30" t="s">
        <v>23</v>
      </c>
      <c r="H48" s="31">
        <f>H49</f>
        <v>1000</v>
      </c>
      <c r="I48" s="32">
        <f>I49</f>
        <v>1149.3</v>
      </c>
      <c r="J48" s="24">
        <f t="shared" si="0"/>
        <v>114.92999999999999</v>
      </c>
      <c r="K48" s="63"/>
      <c r="L48" s="8"/>
    </row>
    <row r="49" spans="3:12" ht="86.25" customHeight="1" thickBot="1">
      <c r="C49" s="116"/>
      <c r="D49" s="116"/>
      <c r="E49" s="70" t="s">
        <v>24</v>
      </c>
      <c r="F49" s="60">
        <v>182</v>
      </c>
      <c r="G49" s="30" t="s">
        <v>25</v>
      </c>
      <c r="H49" s="31">
        <v>1000</v>
      </c>
      <c r="I49" s="32">
        <v>1149.3</v>
      </c>
      <c r="J49" s="29">
        <f t="shared" si="0"/>
        <v>114.92999999999999</v>
      </c>
      <c r="K49" s="63"/>
      <c r="L49" s="8"/>
    </row>
    <row r="50" spans="3:12" ht="12.75" customHeight="1" hidden="1">
      <c r="C50" s="116"/>
      <c r="D50" s="116"/>
      <c r="E50" s="36" t="s">
        <v>26</v>
      </c>
      <c r="F50" s="37" t="s">
        <v>12</v>
      </c>
      <c r="G50" s="38" t="s">
        <v>27</v>
      </c>
      <c r="H50" s="39">
        <f>H51</f>
        <v>100.9</v>
      </c>
      <c r="I50" s="34">
        <v>0</v>
      </c>
      <c r="J50" s="40">
        <f t="shared" si="0"/>
        <v>0</v>
      </c>
      <c r="K50" s="63"/>
      <c r="L50" s="8"/>
    </row>
    <row r="51" spans="3:12" ht="12.75" customHeight="1" hidden="1">
      <c r="C51" s="116"/>
      <c r="D51" s="116"/>
      <c r="E51" s="41" t="s">
        <v>28</v>
      </c>
      <c r="F51" s="42" t="s">
        <v>22</v>
      </c>
      <c r="G51" s="43" t="s">
        <v>29</v>
      </c>
      <c r="H51" s="39">
        <f>H52</f>
        <v>100.9</v>
      </c>
      <c r="I51" s="44">
        <v>0</v>
      </c>
      <c r="J51" s="29">
        <f t="shared" si="0"/>
        <v>0</v>
      </c>
      <c r="K51" s="63"/>
      <c r="L51" s="8"/>
    </row>
    <row r="52" spans="3:12" ht="12.75" customHeight="1" hidden="1">
      <c r="C52" s="116"/>
      <c r="D52" s="116"/>
      <c r="E52" s="41" t="s">
        <v>30</v>
      </c>
      <c r="F52" s="43">
        <v>182</v>
      </c>
      <c r="G52" s="43" t="s">
        <v>31</v>
      </c>
      <c r="H52" s="39">
        <f>20.9+80</f>
        <v>100.9</v>
      </c>
      <c r="I52" s="44">
        <v>0</v>
      </c>
      <c r="J52" s="24">
        <f t="shared" si="0"/>
        <v>0</v>
      </c>
      <c r="K52" s="63"/>
      <c r="L52" s="8"/>
    </row>
    <row r="53" spans="3:12" ht="12.75" customHeight="1" hidden="1">
      <c r="C53" s="119"/>
      <c r="D53" s="119"/>
      <c r="E53" s="117" t="s">
        <v>32</v>
      </c>
      <c r="F53" s="120" t="s">
        <v>12</v>
      </c>
      <c r="G53" s="118" t="s">
        <v>33</v>
      </c>
      <c r="H53" s="121" t="e">
        <f>H55</f>
        <v>#REF!</v>
      </c>
      <c r="I53" s="21">
        <f>I54</f>
        <v>0</v>
      </c>
      <c r="J53" s="35" t="e">
        <f t="shared" si="0"/>
        <v>#REF!</v>
      </c>
      <c r="K53" s="63"/>
      <c r="L53" s="8"/>
    </row>
    <row r="54" spans="3:12" ht="12.75" customHeight="1" hidden="1">
      <c r="C54" s="119"/>
      <c r="D54" s="119"/>
      <c r="E54" s="117"/>
      <c r="F54" s="120"/>
      <c r="G54" s="118"/>
      <c r="H54" s="121"/>
      <c r="I54" s="44">
        <f>I55</f>
        <v>0</v>
      </c>
      <c r="J54" s="24" t="e">
        <f t="shared" si="0"/>
        <v>#DIV/0!</v>
      </c>
      <c r="K54" s="63"/>
      <c r="L54" s="8"/>
    </row>
    <row r="55" spans="3:12" ht="12.75" customHeight="1" hidden="1">
      <c r="C55" s="119"/>
      <c r="D55" s="119"/>
      <c r="E55" s="28" t="s">
        <v>34</v>
      </c>
      <c r="F55" s="33" t="s">
        <v>12</v>
      </c>
      <c r="G55" s="30" t="s">
        <v>35</v>
      </c>
      <c r="H55" s="31" t="e">
        <f>H56</f>
        <v>#REF!</v>
      </c>
      <c r="I55" s="44">
        <f>I56</f>
        <v>0</v>
      </c>
      <c r="J55" s="29" t="e">
        <f t="shared" si="0"/>
        <v>#REF!</v>
      </c>
      <c r="K55" s="63"/>
      <c r="L55" s="8"/>
    </row>
    <row r="56" spans="3:12" ht="12.75" customHeight="1" hidden="1">
      <c r="C56" s="119"/>
      <c r="D56" s="119"/>
      <c r="E56" s="28" t="s">
        <v>36</v>
      </c>
      <c r="F56" s="33" t="s">
        <v>12</v>
      </c>
      <c r="G56" s="30" t="s">
        <v>37</v>
      </c>
      <c r="H56" s="31" t="e">
        <f>#REF!</f>
        <v>#REF!</v>
      </c>
      <c r="I56" s="44">
        <v>0</v>
      </c>
      <c r="J56" s="24" t="e">
        <f t="shared" si="0"/>
        <v>#REF!</v>
      </c>
      <c r="K56" s="63"/>
      <c r="L56" s="8"/>
    </row>
    <row r="57" spans="3:12" ht="49.5" customHeight="1" thickBot="1">
      <c r="C57" s="45"/>
      <c r="D57" s="45"/>
      <c r="E57" s="36" t="s">
        <v>26</v>
      </c>
      <c r="F57" s="37" t="s">
        <v>12</v>
      </c>
      <c r="G57" s="38" t="s">
        <v>27</v>
      </c>
      <c r="H57" s="86">
        <f>H58</f>
        <v>140</v>
      </c>
      <c r="I57" s="90">
        <f>I58</f>
        <v>138.8</v>
      </c>
      <c r="J57" s="35">
        <f t="shared" si="0"/>
        <v>99.14285714285715</v>
      </c>
      <c r="K57" s="63"/>
      <c r="L57" s="8"/>
    </row>
    <row r="58" spans="3:12" ht="42.75" customHeight="1" thickBot="1">
      <c r="C58" s="45"/>
      <c r="D58" s="45"/>
      <c r="E58" s="41" t="s">
        <v>28</v>
      </c>
      <c r="F58" s="42" t="s">
        <v>22</v>
      </c>
      <c r="G58" s="43" t="s">
        <v>29</v>
      </c>
      <c r="H58" s="39">
        <f>H59</f>
        <v>140</v>
      </c>
      <c r="I58" s="44">
        <f>I59</f>
        <v>138.8</v>
      </c>
      <c r="J58" s="29">
        <f t="shared" si="0"/>
        <v>99.14285714285715</v>
      </c>
      <c r="K58" s="63"/>
      <c r="L58" s="8"/>
    </row>
    <row r="59" spans="3:12" ht="44.25" customHeight="1">
      <c r="C59" s="45"/>
      <c r="D59" s="45"/>
      <c r="E59" s="41" t="s">
        <v>30</v>
      </c>
      <c r="F59" s="43">
        <v>182</v>
      </c>
      <c r="G59" s="43" t="s">
        <v>31</v>
      </c>
      <c r="H59" s="39">
        <v>140</v>
      </c>
      <c r="I59" s="44">
        <v>138.8</v>
      </c>
      <c r="J59" s="29">
        <f t="shared" si="0"/>
        <v>99.14285714285715</v>
      </c>
      <c r="K59" s="63"/>
      <c r="L59" s="8"/>
    </row>
    <row r="60" spans="3:12" ht="38.25" customHeight="1" thickBot="1">
      <c r="C60" s="45"/>
      <c r="D60" s="45"/>
      <c r="E60" s="122" t="s">
        <v>32</v>
      </c>
      <c r="F60" s="120" t="s">
        <v>12</v>
      </c>
      <c r="G60" s="118" t="s">
        <v>33</v>
      </c>
      <c r="H60" s="121">
        <f>H64</f>
        <v>500</v>
      </c>
      <c r="I60" s="121">
        <f>I64</f>
        <v>816.2</v>
      </c>
      <c r="J60" s="35">
        <f t="shared" si="0"/>
        <v>163.24</v>
      </c>
      <c r="K60" s="63"/>
      <c r="L60" s="8"/>
    </row>
    <row r="61" spans="3:12" ht="12.75" customHeight="1" hidden="1">
      <c r="C61" s="45"/>
      <c r="D61" s="45"/>
      <c r="E61" s="122"/>
      <c r="F61" s="120"/>
      <c r="G61" s="118"/>
      <c r="H61" s="121"/>
      <c r="I61" s="121"/>
      <c r="J61" s="29"/>
      <c r="K61" s="63"/>
      <c r="L61" s="8"/>
    </row>
    <row r="62" spans="3:12" ht="44.25" customHeight="1" thickBot="1">
      <c r="C62" s="45"/>
      <c r="D62" s="45"/>
      <c r="E62" s="28" t="s">
        <v>34</v>
      </c>
      <c r="F62" s="33" t="s">
        <v>12</v>
      </c>
      <c r="G62" s="30" t="s">
        <v>35</v>
      </c>
      <c r="H62" s="31">
        <f>H63</f>
        <v>500</v>
      </c>
      <c r="I62" s="31">
        <f>I63</f>
        <v>816.2</v>
      </c>
      <c r="J62" s="29">
        <f aca="true" t="shared" si="1" ref="J62:J68">I62/H62*100</f>
        <v>163.24</v>
      </c>
      <c r="K62" s="63"/>
      <c r="L62" s="8"/>
    </row>
    <row r="63" spans="3:12" ht="106.5" customHeight="1" thickBot="1">
      <c r="C63" s="45"/>
      <c r="D63" s="45"/>
      <c r="E63" s="28" t="s">
        <v>36</v>
      </c>
      <c r="F63" s="33" t="s">
        <v>12</v>
      </c>
      <c r="G63" s="30" t="s">
        <v>37</v>
      </c>
      <c r="H63" s="31">
        <f>H64</f>
        <v>500</v>
      </c>
      <c r="I63" s="31">
        <f>I64</f>
        <v>816.2</v>
      </c>
      <c r="J63" s="29">
        <f t="shared" si="1"/>
        <v>163.24</v>
      </c>
      <c r="K63" s="63"/>
      <c r="L63" s="8"/>
    </row>
    <row r="64" spans="3:12" ht="91.5" customHeight="1">
      <c r="C64" s="45"/>
      <c r="D64" s="45"/>
      <c r="E64" s="70" t="s">
        <v>38</v>
      </c>
      <c r="F64" s="73">
        <v>811</v>
      </c>
      <c r="G64" s="74" t="s">
        <v>39</v>
      </c>
      <c r="H64" s="91">
        <v>500</v>
      </c>
      <c r="I64" s="44">
        <v>816.2</v>
      </c>
      <c r="J64" s="29">
        <f t="shared" si="1"/>
        <v>163.24</v>
      </c>
      <c r="K64" s="63"/>
      <c r="L64" s="8"/>
    </row>
    <row r="65" spans="3:12" ht="20.25" customHeight="1">
      <c r="C65" s="45"/>
      <c r="D65" s="45"/>
      <c r="E65" s="124" t="s">
        <v>40</v>
      </c>
      <c r="F65" s="120" t="s">
        <v>12</v>
      </c>
      <c r="G65" s="118" t="s">
        <v>41</v>
      </c>
      <c r="H65" s="121">
        <f>H67+H69</f>
        <v>1112.1</v>
      </c>
      <c r="I65" s="121">
        <f>I67+I69</f>
        <v>2403.8</v>
      </c>
      <c r="J65" s="125">
        <f t="shared" si="1"/>
        <v>216.14962683211948</v>
      </c>
      <c r="K65" s="63"/>
      <c r="L65" s="8"/>
    </row>
    <row r="66" spans="3:12" ht="17.25" customHeight="1">
      <c r="C66" s="119"/>
      <c r="D66" s="119"/>
      <c r="E66" s="124"/>
      <c r="F66" s="120"/>
      <c r="G66" s="118"/>
      <c r="H66" s="121"/>
      <c r="I66" s="121">
        <f>I67</f>
        <v>113</v>
      </c>
      <c r="J66" s="125" t="e">
        <f t="shared" si="1"/>
        <v>#DIV/0!</v>
      </c>
      <c r="K66" s="63"/>
      <c r="L66" s="8"/>
    </row>
    <row r="67" spans="3:12" ht="76.5" customHeight="1" thickBot="1">
      <c r="C67" s="119"/>
      <c r="D67" s="119"/>
      <c r="E67" s="124" t="s">
        <v>42</v>
      </c>
      <c r="F67" s="120">
        <v>182</v>
      </c>
      <c r="G67" s="118" t="s">
        <v>43</v>
      </c>
      <c r="H67" s="110">
        <v>82</v>
      </c>
      <c r="I67" s="110">
        <v>113</v>
      </c>
      <c r="J67" s="123">
        <f t="shared" si="1"/>
        <v>137.80487804878047</v>
      </c>
      <c r="K67" s="63"/>
      <c r="L67" s="8"/>
    </row>
    <row r="68" spans="3:12" ht="12.75" customHeight="1" hidden="1">
      <c r="C68" s="119"/>
      <c r="D68" s="119"/>
      <c r="E68" s="124"/>
      <c r="F68" s="120"/>
      <c r="G68" s="118"/>
      <c r="H68" s="110"/>
      <c r="I68" s="110">
        <v>1140.8</v>
      </c>
      <c r="J68" s="123" t="e">
        <f t="shared" si="1"/>
        <v>#DIV/0!</v>
      </c>
      <c r="K68" s="63"/>
      <c r="L68" s="8"/>
    </row>
    <row r="69" spans="3:12" ht="39" customHeight="1" thickBot="1">
      <c r="C69" s="46"/>
      <c r="D69" s="47"/>
      <c r="E69" s="28" t="s">
        <v>44</v>
      </c>
      <c r="F69" s="33" t="s">
        <v>12</v>
      </c>
      <c r="G69" s="30" t="s">
        <v>45</v>
      </c>
      <c r="H69" s="92">
        <f>H70</f>
        <v>1030.1</v>
      </c>
      <c r="I69" s="93">
        <f>I70</f>
        <v>2290.8</v>
      </c>
      <c r="J69" s="26">
        <f aca="true" t="shared" si="2" ref="J69:J76">I69/H69*100</f>
        <v>222.38617609940786</v>
      </c>
      <c r="K69" s="63"/>
      <c r="L69" s="8"/>
    </row>
    <row r="70" spans="3:12" ht="83.25" customHeight="1" thickBot="1">
      <c r="C70" s="46"/>
      <c r="D70" s="47"/>
      <c r="E70" s="25" t="s">
        <v>46</v>
      </c>
      <c r="F70" s="22" t="s">
        <v>12</v>
      </c>
      <c r="G70" s="23" t="s">
        <v>47</v>
      </c>
      <c r="H70" s="85">
        <v>1030.1</v>
      </c>
      <c r="I70" s="31">
        <f>I71+I72+I73+I74</f>
        <v>2290.8</v>
      </c>
      <c r="J70" s="29">
        <f t="shared" si="2"/>
        <v>222.38617609940786</v>
      </c>
      <c r="K70" s="63"/>
      <c r="L70" s="8"/>
    </row>
    <row r="71" spans="3:12" ht="83.25" customHeight="1" thickBot="1">
      <c r="C71" s="46"/>
      <c r="D71" s="47"/>
      <c r="E71" s="28" t="s">
        <v>48</v>
      </c>
      <c r="F71" s="30">
        <v>806</v>
      </c>
      <c r="G71" s="30" t="s">
        <v>49</v>
      </c>
      <c r="H71" s="31">
        <v>810</v>
      </c>
      <c r="I71" s="93">
        <v>2050</v>
      </c>
      <c r="J71" s="24">
        <f t="shared" si="2"/>
        <v>253.08641975308643</v>
      </c>
      <c r="K71" s="63"/>
      <c r="L71" s="8"/>
    </row>
    <row r="72" spans="3:12" ht="83.25" customHeight="1">
      <c r="C72" s="46"/>
      <c r="D72" s="47"/>
      <c r="E72" s="25" t="s">
        <v>48</v>
      </c>
      <c r="F72" s="23">
        <v>807</v>
      </c>
      <c r="G72" s="23" t="s">
        <v>49</v>
      </c>
      <c r="H72" s="94">
        <v>120</v>
      </c>
      <c r="I72" s="93">
        <v>134</v>
      </c>
      <c r="J72" s="29">
        <f t="shared" si="2"/>
        <v>111.66666666666667</v>
      </c>
      <c r="K72" s="63"/>
      <c r="L72" s="8"/>
    </row>
    <row r="73" spans="3:12" ht="72" customHeight="1" thickBot="1">
      <c r="C73" s="119"/>
      <c r="D73" s="119"/>
      <c r="E73" s="25" t="s">
        <v>48</v>
      </c>
      <c r="F73" s="23">
        <v>852</v>
      </c>
      <c r="G73" s="23" t="s">
        <v>49</v>
      </c>
      <c r="H73" s="94">
        <v>100</v>
      </c>
      <c r="I73" s="95">
        <v>106.8</v>
      </c>
      <c r="J73" s="48">
        <f t="shared" si="2"/>
        <v>106.80000000000001</v>
      </c>
      <c r="K73" s="63"/>
      <c r="L73" s="107"/>
    </row>
    <row r="74" spans="3:12" ht="66" customHeight="1" thickBot="1">
      <c r="C74" s="119"/>
      <c r="D74" s="119"/>
      <c r="E74" s="75" t="s">
        <v>50</v>
      </c>
      <c r="F74" s="76">
        <v>852</v>
      </c>
      <c r="G74" s="76" t="s">
        <v>51</v>
      </c>
      <c r="H74" s="96">
        <v>0.1</v>
      </c>
      <c r="I74" s="85">
        <v>0</v>
      </c>
      <c r="J74" s="29">
        <f t="shared" si="2"/>
        <v>0</v>
      </c>
      <c r="K74" s="63"/>
      <c r="L74" s="107"/>
    </row>
    <row r="75" spans="3:12" ht="42.75" customHeight="1" thickBot="1">
      <c r="C75" s="27"/>
      <c r="D75" s="27"/>
      <c r="E75" s="77" t="s">
        <v>103</v>
      </c>
      <c r="F75" s="78" t="s">
        <v>12</v>
      </c>
      <c r="G75" s="79" t="s">
        <v>52</v>
      </c>
      <c r="H75" s="72">
        <f>H78</f>
        <v>6436.8</v>
      </c>
      <c r="I75" s="72">
        <f>I78</f>
        <v>6195.9</v>
      </c>
      <c r="J75" s="35">
        <f t="shared" si="2"/>
        <v>96.25745712155107</v>
      </c>
      <c r="K75" s="63"/>
      <c r="L75" s="107"/>
    </row>
    <row r="76" spans="3:12" ht="12.75" customHeight="1" hidden="1">
      <c r="C76" s="49" t="s">
        <v>53</v>
      </c>
      <c r="D76" s="49"/>
      <c r="E76" s="50" t="s">
        <v>54</v>
      </c>
      <c r="F76" s="78" t="s">
        <v>12</v>
      </c>
      <c r="G76" s="23" t="s">
        <v>55</v>
      </c>
      <c r="H76" s="94" t="e">
        <f>H77+H81</f>
        <v>#REF!</v>
      </c>
      <c r="I76" s="97">
        <f>I78</f>
        <v>6195.9</v>
      </c>
      <c r="J76" s="40" t="e">
        <f t="shared" si="2"/>
        <v>#REF!</v>
      </c>
      <c r="K76" s="63"/>
      <c r="L76" s="107"/>
    </row>
    <row r="77" spans="3:12" ht="12.75" customHeight="1" hidden="1">
      <c r="C77" s="51"/>
      <c r="D77" s="51"/>
      <c r="E77" s="25" t="s">
        <v>56</v>
      </c>
      <c r="F77" s="22" t="s">
        <v>12</v>
      </c>
      <c r="G77" s="23" t="s">
        <v>57</v>
      </c>
      <c r="H77" s="94">
        <f>H80</f>
        <v>500</v>
      </c>
      <c r="I77" s="98"/>
      <c r="J77" s="88"/>
      <c r="K77" s="63"/>
      <c r="L77" s="107"/>
    </row>
    <row r="78" spans="3:12" ht="38.25" customHeight="1" thickBot="1">
      <c r="C78" s="52"/>
      <c r="D78" s="25" t="s">
        <v>56</v>
      </c>
      <c r="E78" s="28" t="s">
        <v>54</v>
      </c>
      <c r="F78" s="22" t="s">
        <v>12</v>
      </c>
      <c r="G78" s="23" t="s">
        <v>55</v>
      </c>
      <c r="H78" s="94">
        <f>H82</f>
        <v>6436.8</v>
      </c>
      <c r="I78" s="94">
        <f>I82</f>
        <v>6195.9</v>
      </c>
      <c r="J78" s="29">
        <f>I78/H78*100</f>
        <v>96.25745712155107</v>
      </c>
      <c r="K78" s="63"/>
      <c r="L78" s="8"/>
    </row>
    <row r="79" spans="3:12" ht="12.75" customHeight="1" hidden="1">
      <c r="C79" s="53"/>
      <c r="D79" s="124"/>
      <c r="E79" s="124" t="s">
        <v>59</v>
      </c>
      <c r="F79" s="22" t="s">
        <v>12</v>
      </c>
      <c r="G79" s="23" t="s">
        <v>58</v>
      </c>
      <c r="H79" s="94">
        <v>500</v>
      </c>
      <c r="I79" s="44"/>
      <c r="J79" s="24"/>
      <c r="K79" s="63"/>
      <c r="L79" s="8"/>
    </row>
    <row r="80" spans="3:12" ht="12.75" customHeight="1" hidden="1">
      <c r="C80" s="53"/>
      <c r="D80" s="124"/>
      <c r="E80" s="124" t="s">
        <v>60</v>
      </c>
      <c r="F80" s="23">
        <v>932</v>
      </c>
      <c r="G80" s="23" t="s">
        <v>61</v>
      </c>
      <c r="H80" s="94">
        <v>500</v>
      </c>
      <c r="I80" s="44"/>
      <c r="J80" s="29"/>
      <c r="K80" s="63"/>
      <c r="L80" s="8"/>
    </row>
    <row r="81" spans="3:12" ht="12.75" customHeight="1" hidden="1">
      <c r="C81" s="53"/>
      <c r="D81" s="124"/>
      <c r="E81" s="124" t="s">
        <v>62</v>
      </c>
      <c r="F81" s="22" t="s">
        <v>12</v>
      </c>
      <c r="G81" s="30" t="s">
        <v>63</v>
      </c>
      <c r="H81" s="31" t="e">
        <f>#REF!+H87</f>
        <v>#REF!</v>
      </c>
      <c r="I81" s="44"/>
      <c r="J81" s="24"/>
      <c r="K81" s="63"/>
      <c r="L81" s="8"/>
    </row>
    <row r="82" spans="3:12" ht="39.75" customHeight="1" thickBot="1">
      <c r="C82" s="54"/>
      <c r="D82" s="28"/>
      <c r="E82" s="28" t="s">
        <v>62</v>
      </c>
      <c r="F82" s="22" t="s">
        <v>12</v>
      </c>
      <c r="G82" s="30" t="s">
        <v>63</v>
      </c>
      <c r="H82" s="31">
        <f>H83+H87</f>
        <v>6436.8</v>
      </c>
      <c r="I82" s="31">
        <f>I83+I87</f>
        <v>6195.9</v>
      </c>
      <c r="J82" s="29">
        <f aca="true" t="shared" si="3" ref="J82:J91">I82/H82*100</f>
        <v>96.25745712155107</v>
      </c>
      <c r="K82" s="63"/>
      <c r="L82" s="8"/>
    </row>
    <row r="83" spans="3:12" ht="49.5" customHeight="1" thickBot="1">
      <c r="C83" s="54"/>
      <c r="D83" s="28"/>
      <c r="E83" s="80" t="s">
        <v>66</v>
      </c>
      <c r="F83" s="82" t="s">
        <v>12</v>
      </c>
      <c r="G83" s="76" t="s">
        <v>67</v>
      </c>
      <c r="H83" s="96">
        <f>H85+H86</f>
        <v>2530.2</v>
      </c>
      <c r="I83" s="96">
        <f>I85+I86</f>
        <v>2488.7000000000003</v>
      </c>
      <c r="J83" s="29">
        <f t="shared" si="3"/>
        <v>98.35981345348196</v>
      </c>
      <c r="K83" s="63"/>
      <c r="L83" s="8"/>
    </row>
    <row r="84" spans="3:12" ht="71.25" customHeight="1" thickBot="1">
      <c r="C84" s="54"/>
      <c r="D84" s="28"/>
      <c r="E84" s="81" t="s">
        <v>98</v>
      </c>
      <c r="F84" s="78" t="s">
        <v>64</v>
      </c>
      <c r="G84" s="30" t="s">
        <v>99</v>
      </c>
      <c r="H84" s="85">
        <f>H85+H86</f>
        <v>2530.2</v>
      </c>
      <c r="I84" s="31">
        <f>I85+I86</f>
        <v>2488.7000000000003</v>
      </c>
      <c r="J84" s="29">
        <f t="shared" si="3"/>
        <v>98.35981345348196</v>
      </c>
      <c r="K84" s="63"/>
      <c r="L84" s="8"/>
    </row>
    <row r="85" spans="3:12" ht="98.25" customHeight="1" thickBot="1">
      <c r="C85" s="54"/>
      <c r="D85" s="28"/>
      <c r="E85" s="50" t="s">
        <v>65</v>
      </c>
      <c r="F85" s="78" t="s">
        <v>64</v>
      </c>
      <c r="G85" s="30" t="s">
        <v>68</v>
      </c>
      <c r="H85" s="31">
        <v>2466.6</v>
      </c>
      <c r="I85" s="32">
        <v>2425.3</v>
      </c>
      <c r="J85" s="29">
        <f t="shared" si="3"/>
        <v>98.32563042244387</v>
      </c>
      <c r="K85" s="63"/>
      <c r="L85" s="8"/>
    </row>
    <row r="86" spans="3:12" ht="113.25" customHeight="1">
      <c r="C86" s="54"/>
      <c r="D86" s="50"/>
      <c r="E86" s="75" t="s">
        <v>69</v>
      </c>
      <c r="F86" s="76">
        <v>932</v>
      </c>
      <c r="G86" s="23" t="s">
        <v>70</v>
      </c>
      <c r="H86" s="94">
        <v>63.6</v>
      </c>
      <c r="I86" s="44">
        <v>63.4</v>
      </c>
      <c r="J86" s="29">
        <f t="shared" si="3"/>
        <v>99.68553459119497</v>
      </c>
      <c r="K86" s="63"/>
      <c r="L86" s="8"/>
    </row>
    <row r="87" spans="3:12" ht="72" customHeight="1">
      <c r="C87" s="54"/>
      <c r="D87" s="50"/>
      <c r="E87" s="50" t="s">
        <v>97</v>
      </c>
      <c r="F87" s="78" t="s">
        <v>12</v>
      </c>
      <c r="G87" s="30" t="s">
        <v>71</v>
      </c>
      <c r="H87" s="31">
        <f>H88</f>
        <v>3906.6000000000004</v>
      </c>
      <c r="I87" s="31">
        <f>I88</f>
        <v>3707.2</v>
      </c>
      <c r="J87" s="29">
        <f t="shared" si="3"/>
        <v>94.8958173347668</v>
      </c>
      <c r="K87" s="63"/>
      <c r="L87" s="8"/>
    </row>
    <row r="88" spans="3:12" ht="95.25" customHeight="1" thickBot="1">
      <c r="C88" s="54"/>
      <c r="D88" s="124" t="s">
        <v>96</v>
      </c>
      <c r="E88" s="124" t="s">
        <v>72</v>
      </c>
      <c r="F88" s="83" t="s">
        <v>64</v>
      </c>
      <c r="G88" s="76" t="s">
        <v>73</v>
      </c>
      <c r="H88" s="96">
        <f>H89+H90</f>
        <v>3906.6000000000004</v>
      </c>
      <c r="I88" s="96">
        <f>I89+I90</f>
        <v>3707.2</v>
      </c>
      <c r="J88" s="29">
        <f t="shared" si="3"/>
        <v>94.8958173347668</v>
      </c>
      <c r="K88" s="63"/>
      <c r="L88" s="8"/>
    </row>
    <row r="89" spans="3:12" ht="81" customHeight="1" thickBot="1">
      <c r="C89" s="54"/>
      <c r="D89" s="124" t="s">
        <v>74</v>
      </c>
      <c r="E89" s="124" t="s">
        <v>74</v>
      </c>
      <c r="F89" s="23">
        <v>932</v>
      </c>
      <c r="G89" s="30" t="s">
        <v>75</v>
      </c>
      <c r="H89" s="31">
        <v>2889.8</v>
      </c>
      <c r="I89" s="85">
        <v>2749.7</v>
      </c>
      <c r="J89" s="29">
        <f t="shared" si="3"/>
        <v>95.15191362724063</v>
      </c>
      <c r="K89" s="63"/>
      <c r="L89" s="8"/>
    </row>
    <row r="90" spans="3:13" ht="68.25" customHeight="1" thickBot="1">
      <c r="C90" s="54"/>
      <c r="D90" s="124" t="s">
        <v>95</v>
      </c>
      <c r="E90" s="124" t="s">
        <v>76</v>
      </c>
      <c r="F90" s="76">
        <v>932</v>
      </c>
      <c r="G90" s="76" t="s">
        <v>77</v>
      </c>
      <c r="H90" s="96">
        <v>1016.8</v>
      </c>
      <c r="I90" s="44">
        <v>957.5</v>
      </c>
      <c r="J90" s="29">
        <f t="shared" si="3"/>
        <v>94.16797797010229</v>
      </c>
      <c r="K90" s="63"/>
      <c r="L90" s="8"/>
      <c r="M90" s="84"/>
    </row>
    <row r="91" spans="3:12" ht="37.5" customHeight="1" thickBot="1">
      <c r="C91" s="127" t="s">
        <v>78</v>
      </c>
      <c r="D91" s="127"/>
      <c r="E91" s="127"/>
      <c r="F91" s="126"/>
      <c r="G91" s="126"/>
      <c r="H91" s="99">
        <f>H75+H32</f>
        <v>51934.2</v>
      </c>
      <c r="I91" s="100">
        <f>I75+I32</f>
        <v>71095.3</v>
      </c>
      <c r="J91" s="35">
        <f t="shared" si="3"/>
        <v>136.89495553989474</v>
      </c>
      <c r="K91" s="63"/>
      <c r="L91" s="55"/>
    </row>
    <row r="92" spans="3:12" ht="12.75">
      <c r="C92" s="56"/>
      <c r="D92" s="56"/>
      <c r="E92" s="56"/>
      <c r="F92" s="56"/>
      <c r="G92" s="56"/>
      <c r="H92" s="56"/>
      <c r="I92" s="56"/>
      <c r="J92" s="56"/>
      <c r="K92" s="8"/>
      <c r="L92" s="8"/>
    </row>
    <row r="93" ht="12.75">
      <c r="C93" s="57"/>
    </row>
    <row r="94" spans="9:11" ht="12.75">
      <c r="I94" s="84"/>
      <c r="K94" s="84"/>
    </row>
    <row r="96" ht="12.75">
      <c r="K96" s="84"/>
    </row>
    <row r="98" ht="12.75">
      <c r="H98" s="84"/>
    </row>
    <row r="100" ht="12.75">
      <c r="K100" s="84"/>
    </row>
    <row r="102" ht="12.75">
      <c r="K102" s="84"/>
    </row>
    <row r="105" spans="6:11" ht="12.75">
      <c r="F105" s="84"/>
      <c r="K105" s="84"/>
    </row>
    <row r="108" ht="12.75">
      <c r="K108" s="84"/>
    </row>
  </sheetData>
  <sheetProtection selectLockedCells="1" selectUnlockedCells="1"/>
  <mergeCells count="78">
    <mergeCell ref="F91:G91"/>
    <mergeCell ref="D88:E88"/>
    <mergeCell ref="D89:E89"/>
    <mergeCell ref="D90:E90"/>
    <mergeCell ref="C91:E91"/>
    <mergeCell ref="C73:D74"/>
    <mergeCell ref="L73:L74"/>
    <mergeCell ref="L75:L77"/>
    <mergeCell ref="D79:E79"/>
    <mergeCell ref="D80:E80"/>
    <mergeCell ref="D81:E81"/>
    <mergeCell ref="J65:J66"/>
    <mergeCell ref="C66:D66"/>
    <mergeCell ref="C67:D67"/>
    <mergeCell ref="E67:E68"/>
    <mergeCell ref="F67:F68"/>
    <mergeCell ref="G67:G68"/>
    <mergeCell ref="H67:H68"/>
    <mergeCell ref="I67:I68"/>
    <mergeCell ref="J67:J68"/>
    <mergeCell ref="C68:D68"/>
    <mergeCell ref="I60:I61"/>
    <mergeCell ref="E65:E66"/>
    <mergeCell ref="F65:F66"/>
    <mergeCell ref="G65:G66"/>
    <mergeCell ref="H65:H66"/>
    <mergeCell ref="I65:I66"/>
    <mergeCell ref="C55:D55"/>
    <mergeCell ref="C56:D56"/>
    <mergeCell ref="E60:E61"/>
    <mergeCell ref="F60:F61"/>
    <mergeCell ref="G60:G61"/>
    <mergeCell ref="H60:H61"/>
    <mergeCell ref="C52:D52"/>
    <mergeCell ref="C53:D53"/>
    <mergeCell ref="E53:E54"/>
    <mergeCell ref="F53:F54"/>
    <mergeCell ref="G53:G54"/>
    <mergeCell ref="H53:H54"/>
    <mergeCell ref="C54:D54"/>
    <mergeCell ref="C40:D40"/>
    <mergeCell ref="C47:D47"/>
    <mergeCell ref="C48:D48"/>
    <mergeCell ref="C49:D49"/>
    <mergeCell ref="C50:D50"/>
    <mergeCell ref="C51:D51"/>
    <mergeCell ref="C37:D37"/>
    <mergeCell ref="C35:D36"/>
    <mergeCell ref="E35:E36"/>
    <mergeCell ref="F35:F36"/>
    <mergeCell ref="G35:G36"/>
    <mergeCell ref="H35:H36"/>
    <mergeCell ref="L35:L36"/>
    <mergeCell ref="I35:I36"/>
    <mergeCell ref="C30:E30"/>
    <mergeCell ref="C31:E31"/>
    <mergeCell ref="L31:L33"/>
    <mergeCell ref="C32:E32"/>
    <mergeCell ref="C33:E33"/>
    <mergeCell ref="C34:D34"/>
    <mergeCell ref="C25:K25"/>
    <mergeCell ref="C26:K26"/>
    <mergeCell ref="C27:E27"/>
    <mergeCell ref="L27:L28"/>
    <mergeCell ref="C28:E28"/>
    <mergeCell ref="C29:E29"/>
    <mergeCell ref="F16:K16"/>
    <mergeCell ref="F17:K17"/>
    <mergeCell ref="F18:K18"/>
    <mergeCell ref="C22:K22"/>
    <mergeCell ref="C23:K23"/>
    <mergeCell ref="C24:K24"/>
    <mergeCell ref="F1:K1"/>
    <mergeCell ref="F2:K2"/>
    <mergeCell ref="C8:L8"/>
    <mergeCell ref="C9:L9"/>
    <mergeCell ref="C10:L10"/>
    <mergeCell ref="C11:L11"/>
  </mergeCells>
  <printOptions/>
  <pageMargins left="0.7479166666666667" right="0.7479166666666667" top="0.25" bottom="0.1902777777777778" header="0.5118055555555556" footer="0.5118055555555556"/>
  <pageSetup fitToHeight="4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2012-03-14T12:21:00Z</dcterms:modified>
  <cp:category/>
  <cp:version/>
  <cp:contentType/>
  <cp:contentStatus/>
</cp:coreProperties>
</file>